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OVI\PLANOVI 2023\"/>
    </mc:Choice>
  </mc:AlternateContent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6" i="1"/>
  <c r="G55" i="1"/>
  <c r="G54" i="1"/>
  <c r="H7" i="1"/>
  <c r="H8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5" i="1"/>
  <c r="H26" i="1"/>
  <c r="H27" i="1"/>
  <c r="H30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9" i="1"/>
  <c r="H60" i="1"/>
  <c r="H62" i="1"/>
  <c r="H63" i="1"/>
  <c r="H64" i="1"/>
  <c r="H66" i="1"/>
  <c r="H67" i="1"/>
  <c r="H68" i="1"/>
  <c r="H69" i="1"/>
  <c r="H70" i="1"/>
  <c r="H71" i="1"/>
  <c r="H72" i="1"/>
  <c r="H73" i="1"/>
  <c r="H74" i="1"/>
  <c r="G8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30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9" i="1"/>
  <c r="G60" i="1"/>
  <c r="G62" i="1"/>
  <c r="G63" i="1"/>
  <c r="G64" i="1"/>
  <c r="G66" i="1"/>
  <c r="G67" i="1"/>
  <c r="G68" i="1"/>
  <c r="G69" i="1"/>
  <c r="G70" i="1"/>
  <c r="G71" i="1"/>
  <c r="G72" i="1"/>
  <c r="G73" i="1"/>
  <c r="G74" i="1"/>
  <c r="G7" i="1"/>
  <c r="G9" i="1"/>
  <c r="G18" i="1"/>
  <c r="G24" i="1"/>
  <c r="G28" i="1"/>
  <c r="G29" i="1"/>
  <c r="G31" i="1"/>
  <c r="G32" i="1"/>
  <c r="G33" i="1"/>
  <c r="G34" i="1"/>
  <c r="G35" i="1"/>
  <c r="G56" i="1"/>
  <c r="G57" i="1"/>
  <c r="G58" i="1"/>
  <c r="G61" i="1"/>
  <c r="G65" i="1"/>
  <c r="G6" i="1"/>
  <c r="G75" i="1" l="1"/>
  <c r="G76" i="1" s="1"/>
  <c r="G77" i="1" s="1"/>
  <c r="H6" i="1"/>
  <c r="H65" i="1"/>
  <c r="H61" i="1"/>
  <c r="H57" i="1"/>
  <c r="H55" i="1"/>
  <c r="H35" i="1"/>
  <c r="H33" i="1"/>
  <c r="H31" i="1"/>
  <c r="H29" i="1"/>
  <c r="H9" i="1"/>
  <c r="H58" i="1"/>
  <c r="H56" i="1"/>
  <c r="H54" i="1"/>
  <c r="H34" i="1"/>
  <c r="H32" i="1"/>
  <c r="H28" i="1"/>
  <c r="H24" i="1"/>
  <c r="H18" i="1"/>
  <c r="H75" i="1" l="1"/>
  <c r="H76" i="1" l="1"/>
  <c r="H77" i="1" s="1"/>
</calcChain>
</file>

<file path=xl/sharedStrings.xml><?xml version="1.0" encoding="utf-8"?>
<sst xmlns="http://schemas.openxmlformats.org/spreadsheetml/2006/main" count="222" uniqueCount="157">
  <si>
    <t>1.</t>
  </si>
  <si>
    <t>Band it traka</t>
  </si>
  <si>
    <t>kom</t>
  </si>
  <si>
    <t>2.</t>
  </si>
  <si>
    <t>Bužir fi 50</t>
  </si>
  <si>
    <t>m</t>
  </si>
  <si>
    <t>3.</t>
  </si>
  <si>
    <t>5.</t>
  </si>
  <si>
    <t>Cijev MTWM 25/8</t>
  </si>
  <si>
    <t>6.</t>
  </si>
  <si>
    <t>7.</t>
  </si>
  <si>
    <t>8.</t>
  </si>
  <si>
    <t>Čahura Al KCA -25</t>
  </si>
  <si>
    <t>9.</t>
  </si>
  <si>
    <t>12.</t>
  </si>
  <si>
    <t>Grlo E-27 porculan</t>
  </si>
  <si>
    <t>13.</t>
  </si>
  <si>
    <t>14.</t>
  </si>
  <si>
    <t>16.</t>
  </si>
  <si>
    <r>
      <t>Kabel PGP 3x2,5 mm</t>
    </r>
    <r>
      <rPr>
        <vertAlign val="superscript"/>
        <sz val="12"/>
        <rFont val="Times New Roman"/>
        <family val="1"/>
        <charset val="238"/>
      </rPr>
      <t>2</t>
    </r>
  </si>
  <si>
    <t>18.</t>
  </si>
  <si>
    <t>19.</t>
  </si>
  <si>
    <t>20.</t>
  </si>
  <si>
    <t>21.</t>
  </si>
  <si>
    <t>22.</t>
  </si>
  <si>
    <t>Noćna sklopka SOU-Luxomat + Sensor</t>
  </si>
  <si>
    <t>Osigurač  Patr. NVO-1 50A</t>
  </si>
  <si>
    <t>28.</t>
  </si>
  <si>
    <t>30.</t>
  </si>
  <si>
    <t>31.</t>
  </si>
  <si>
    <t>Osigurač ETI NVV00 63A</t>
  </si>
  <si>
    <t>33.</t>
  </si>
  <si>
    <t>Patrona Ch 8 6A</t>
  </si>
  <si>
    <t>Patrona NVO-003 35A</t>
  </si>
  <si>
    <t>35.</t>
  </si>
  <si>
    <t>38.</t>
  </si>
  <si>
    <t>39.</t>
  </si>
  <si>
    <t>43.</t>
  </si>
  <si>
    <t>44.</t>
  </si>
  <si>
    <t>47.</t>
  </si>
  <si>
    <t>Spojnica križna 60x60/3 Fe Zn</t>
  </si>
  <si>
    <t>48.</t>
  </si>
  <si>
    <t>Stezaljka Elkalax zatezna 4x16</t>
  </si>
  <si>
    <t>49.</t>
  </si>
  <si>
    <t>51.</t>
  </si>
  <si>
    <t>52.</t>
  </si>
  <si>
    <t>53.</t>
  </si>
  <si>
    <t>54.</t>
  </si>
  <si>
    <r>
      <t>Stopica Al. Cu 25mm</t>
    </r>
    <r>
      <rPr>
        <vertAlign val="superscript"/>
        <sz val="12"/>
        <rFont val="Times New Roman"/>
        <family val="1"/>
        <charset val="238"/>
      </rPr>
      <t>2</t>
    </r>
  </si>
  <si>
    <t>Stopica Cu 50/12</t>
  </si>
  <si>
    <t>56.</t>
  </si>
  <si>
    <t>57.</t>
  </si>
  <si>
    <t>58.</t>
  </si>
  <si>
    <t>59.</t>
  </si>
  <si>
    <t>Topl. skup. spoj. TKSO P4x6-25 Raichem</t>
  </si>
  <si>
    <t>Topljivi uložak. 500V 100A</t>
  </si>
  <si>
    <t>Topljivi uložak 500V 35A</t>
  </si>
  <si>
    <t>Topljivi  uložak 500V 63 A</t>
  </si>
  <si>
    <t>Topljivi uložak  NV 500V 50 A</t>
  </si>
  <si>
    <t>Zaštitno staklo Cro Alba</t>
  </si>
  <si>
    <t>Žarulja metalhalogena 400W E-40</t>
  </si>
  <si>
    <t>45.</t>
  </si>
  <si>
    <t>Jed. mjere</t>
  </si>
  <si>
    <t>Količina</t>
  </si>
  <si>
    <t>Naziv:</t>
  </si>
  <si>
    <t>Rd. Br.</t>
  </si>
  <si>
    <t>4.</t>
  </si>
  <si>
    <t>15.</t>
  </si>
  <si>
    <t>17.</t>
  </si>
  <si>
    <t>36.</t>
  </si>
  <si>
    <t>46.</t>
  </si>
  <si>
    <t>Traka upozorenja</t>
  </si>
  <si>
    <t>61.</t>
  </si>
  <si>
    <t>Razdjelnica za stup MVL435/1</t>
  </si>
  <si>
    <t>kg</t>
  </si>
  <si>
    <t>Drveni stup 8m</t>
  </si>
  <si>
    <t>Pocinčana traka</t>
  </si>
  <si>
    <t>Žarulja 70W MET.HAL.</t>
  </si>
  <si>
    <t>Kabel elex.2x16mm2 Al</t>
  </si>
  <si>
    <t>Beton.nogar</t>
  </si>
  <si>
    <t>Nosiva konzola za drv.stup 200mm</t>
  </si>
  <si>
    <t>Nosač kab.snopa za SKS 4X16mm2</t>
  </si>
  <si>
    <t>Obujmica za bet.nogaru</t>
  </si>
  <si>
    <t>Cilindrični taljivi uložak 690V 32A CH 14x51 32A</t>
  </si>
  <si>
    <t>Sklopnik 230 R63A 4 Pol</t>
  </si>
  <si>
    <t>Kabel PPOO 4x25 m2 Al</t>
  </si>
  <si>
    <t>Bakreno uže o50</t>
  </si>
  <si>
    <t>Cijev MTWM 10/3</t>
  </si>
  <si>
    <t>Kopče za band-it traku</t>
  </si>
  <si>
    <t xml:space="preserve">Toploskupljajuća spojnica MWTM 16/5 </t>
  </si>
  <si>
    <t>Stup KORS 1B-600</t>
  </si>
  <si>
    <t>Osigurač DO1</t>
  </si>
  <si>
    <t>Žarulja metalhalogena 150W E40</t>
  </si>
  <si>
    <t>Žarulja LED E27 42 W</t>
  </si>
  <si>
    <t>Propaljivač 70-400 W</t>
  </si>
  <si>
    <t>Prigušnica metalhalogena 70 W</t>
  </si>
  <si>
    <t>Prigušnica metalhalogena 150 W</t>
  </si>
  <si>
    <t>Izolir traka</t>
  </si>
  <si>
    <t xml:space="preserve">Brava polucilindar </t>
  </si>
  <si>
    <t xml:space="preserve">Bravica KO-10 </t>
  </si>
  <si>
    <t>10.</t>
  </si>
  <si>
    <t>11.</t>
  </si>
  <si>
    <t>25.</t>
  </si>
  <si>
    <t>26.</t>
  </si>
  <si>
    <t>27.</t>
  </si>
  <si>
    <t>32.</t>
  </si>
  <si>
    <t>34.</t>
  </si>
  <si>
    <t>40.</t>
  </si>
  <si>
    <t>41.</t>
  </si>
  <si>
    <t>50.</t>
  </si>
  <si>
    <t>55.</t>
  </si>
  <si>
    <t>60.</t>
  </si>
  <si>
    <t>Polaganje bakrenog užeta</t>
  </si>
  <si>
    <t>Izrada temelja za stup</t>
  </si>
  <si>
    <t>Ožićenje stupa</t>
  </si>
  <si>
    <t>67.</t>
  </si>
  <si>
    <t>Podizanje i učvršćivanje stupa</t>
  </si>
  <si>
    <t>68.</t>
  </si>
  <si>
    <t>Izrada kabelske spojnice</t>
  </si>
  <si>
    <t>69.</t>
  </si>
  <si>
    <t>Polaganje kabela</t>
  </si>
  <si>
    <t xml:space="preserve">Zamjena svjetiljke </t>
  </si>
  <si>
    <t>Zamjena žarulje</t>
  </si>
  <si>
    <t>Zamjena prigušnice</t>
  </si>
  <si>
    <t>Zamjena zaštitnog stakla</t>
  </si>
  <si>
    <t>Rad s autokošarom</t>
  </si>
  <si>
    <t>sat</t>
  </si>
  <si>
    <r>
      <t>Stezaljka zupčasta 6-95 mm</t>
    </r>
    <r>
      <rPr>
        <vertAlign val="superscript"/>
        <sz val="12"/>
        <rFont val="Times New Roman"/>
        <family val="1"/>
        <charset val="238"/>
      </rPr>
      <t xml:space="preserve">2 </t>
    </r>
  </si>
  <si>
    <t>UKUPNO:</t>
  </si>
  <si>
    <t>PDV 25%</t>
  </si>
  <si>
    <t>SVEUKUPNO:</t>
  </si>
  <si>
    <t>BOŠANA d.o.o.</t>
  </si>
  <si>
    <t>Direktor:</t>
  </si>
  <si>
    <t>Krunoslav Pešić dipl.oec.</t>
  </si>
  <si>
    <t>Kabel PPOO 5X10 mm2</t>
  </si>
  <si>
    <t>Kabuplast o 100</t>
  </si>
  <si>
    <t>Krak svjetiljke</t>
  </si>
  <si>
    <t>PLAN ODRŽAVANJA JAVNE RASVJETE ZA 2023. GODINU</t>
  </si>
  <si>
    <t>Svjetiljka Acc.Armonia 10F3STW 3,7-2M52W</t>
  </si>
  <si>
    <t>23.</t>
  </si>
  <si>
    <t>24.</t>
  </si>
  <si>
    <t>29.</t>
  </si>
  <si>
    <t>37.</t>
  </si>
  <si>
    <t>42.</t>
  </si>
  <si>
    <t xml:space="preserve">Luxomat kao  "Hager" ili "jednakovrijedno" </t>
  </si>
  <si>
    <t>Svijetiljka Siteco Streetlight 21  (za stup 8-10m)</t>
  </si>
  <si>
    <t>Svijetiljka Siteco Streetlight 40 micro  (za stup 6m)</t>
  </si>
  <si>
    <t>Svijetiljka Siteco Streetlight 40 micro (za stup 4m)</t>
  </si>
  <si>
    <t>Cijena EU</t>
  </si>
  <si>
    <t>Cijena KN</t>
  </si>
  <si>
    <t>Ukupno KN</t>
  </si>
  <si>
    <t>Ukupno EU</t>
  </si>
  <si>
    <t>62.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</si>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</sst>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#,##0.00\ [$€-1]"/>
  </numFmts>
  <fonts count="11" x14ac:knownFonts="1">
    <font>
      <sz val="10"/>
      <name val="Arial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8" fontId="0" fillId="0" borderId="1" xfId="0" applyNumberFormat="1" applyBorder="1"/>
    <xf numFmtId="16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7" fillId="0" borderId="0" xfId="0" applyFont="1"/>
    <xf numFmtId="164" fontId="0" fillId="0" borderId="0" xfId="0" applyNumberFormat="1"/>
    <xf numFmtId="164" fontId="0" fillId="0" borderId="0" xfId="0" applyNumberFormat="1" applyBorder="1"/>
    <xf numFmtId="0" fontId="7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1" fillId="0" borderId="6" xfId="0" applyFont="1" applyFill="1" applyBorder="1" applyAlignment="1">
      <alignment vertical="top" wrapText="1"/>
    </xf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3" xfId="0" applyFont="1" applyFill="1" applyBorder="1" applyAlignment="1">
      <alignment vertical="top" wrapText="1"/>
    </xf>
    <xf numFmtId="164" fontId="0" fillId="0" borderId="2" xfId="0" applyNumberFormat="1" applyBorder="1"/>
    <xf numFmtId="164" fontId="4" fillId="0" borderId="10" xfId="0" applyNumberFormat="1" applyFont="1" applyBorder="1"/>
    <xf numFmtId="164" fontId="8" fillId="0" borderId="5" xfId="0" applyNumberFormat="1" applyFont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4" xfId="0" applyNumberFormat="1" applyBorder="1"/>
    <xf numFmtId="164" fontId="9" fillId="0" borderId="1" xfId="0" applyNumberFormat="1" applyFont="1" applyBorder="1" applyAlignment="1">
      <alignment horizontal="right" vertical="top" wrapText="1"/>
    </xf>
    <xf numFmtId="165" fontId="8" fillId="0" borderId="11" xfId="0" applyNumberFormat="1" applyFont="1" applyBorder="1"/>
    <xf numFmtId="165" fontId="4" fillId="0" borderId="12" xfId="0" applyNumberFormat="1" applyFont="1" applyBorder="1"/>
    <xf numFmtId="0" fontId="4" fillId="0" borderId="1" xfId="0" applyFont="1" applyBorder="1" applyAlignment="1">
      <alignment horizontal="center"/>
    </xf>
    <xf numFmtId="0" fontId="10" fillId="0" borderId="9" xfId="0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</cellXfs>
  <cellStyles count="3">
    <cellStyle name="Normal 3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topLeftCell="A10" zoomScale="130" zoomScaleNormal="130" workbookViewId="0">
      <selection activeCell="A74" sqref="A74"/>
    </sheetView>
  </sheetViews>
  <sheetFormatPr defaultRowHeight="12.75" x14ac:dyDescent="0.2"/>
  <cols>
    <col min="1" max="1" width="6.7109375" customWidth="1"/>
    <col min="2" max="2" width="52.7109375" customWidth="1"/>
    <col min="4" max="4" width="8.140625" customWidth="1"/>
    <col min="5" max="5" width="11.7109375" customWidth="1"/>
    <col min="6" max="6" width="10.7109375" customWidth="1"/>
    <col min="7" max="7" width="12.85546875" customWidth="1"/>
    <col min="8" max="8" width="13.28515625" customWidth="1"/>
  </cols>
  <sheetData>
    <row r="2" spans="1:8" x14ac:dyDescent="0.2">
      <c r="B2" s="1" t="s">
        <v>137</v>
      </c>
      <c r="C2" s="1"/>
    </row>
    <row r="3" spans="1:8" x14ac:dyDescent="0.2">
      <c r="B3" s="1"/>
      <c r="C3" s="1"/>
    </row>
    <row r="5" spans="1:8" x14ac:dyDescent="0.2">
      <c r="A5" s="32" t="s">
        <v>65</v>
      </c>
      <c r="B5" s="32" t="s">
        <v>64</v>
      </c>
      <c r="C5" s="32" t="s">
        <v>62</v>
      </c>
      <c r="D5" s="32" t="s">
        <v>63</v>
      </c>
      <c r="E5" s="32" t="s">
        <v>149</v>
      </c>
      <c r="F5" s="32" t="s">
        <v>148</v>
      </c>
      <c r="G5" s="32" t="s">
        <v>150</v>
      </c>
      <c r="H5" s="32" t="s">
        <v>151</v>
      </c>
    </row>
    <row r="6" spans="1:8" ht="15.75" x14ac:dyDescent="0.2">
      <c r="A6" s="3" t="s">
        <v>0</v>
      </c>
      <c r="B6" s="4" t="s">
        <v>86</v>
      </c>
      <c r="C6" s="3" t="s">
        <v>74</v>
      </c>
      <c r="D6" s="3">
        <v>80</v>
      </c>
      <c r="E6" s="29">
        <f>F6*7.5345</f>
        <v>90.037274999999994</v>
      </c>
      <c r="F6" s="26">
        <v>11.95</v>
      </c>
      <c r="G6" s="5">
        <f t="shared" ref="G6:G37" si="0">D6*E6</f>
        <v>7202.982</v>
      </c>
      <c r="H6" s="27">
        <f t="shared" ref="H6:H37" si="1">D6*F6</f>
        <v>956</v>
      </c>
    </row>
    <row r="7" spans="1:8" ht="15.75" x14ac:dyDescent="0.2">
      <c r="A7" s="3" t="s">
        <v>3</v>
      </c>
      <c r="B7" s="4" t="s">
        <v>1</v>
      </c>
      <c r="C7" s="3" t="s">
        <v>2</v>
      </c>
      <c r="D7" s="3">
        <v>7</v>
      </c>
      <c r="E7" s="29">
        <f t="shared" ref="E7:E70" si="2">F7*7.5345</f>
        <v>180.828</v>
      </c>
      <c r="F7" s="26">
        <v>24</v>
      </c>
      <c r="G7" s="5">
        <f t="shared" si="0"/>
        <v>1265.796</v>
      </c>
      <c r="H7" s="27">
        <f t="shared" si="1"/>
        <v>168</v>
      </c>
    </row>
    <row r="8" spans="1:8" ht="15.75" x14ac:dyDescent="0.2">
      <c r="A8" s="3" t="s">
        <v>6</v>
      </c>
      <c r="B8" s="4" t="s">
        <v>79</v>
      </c>
      <c r="C8" s="3" t="s">
        <v>2</v>
      </c>
      <c r="D8" s="3">
        <v>3</v>
      </c>
      <c r="E8" s="29">
        <f t="shared" si="2"/>
        <v>849.89160000000004</v>
      </c>
      <c r="F8" s="26">
        <v>112.8</v>
      </c>
      <c r="G8" s="5">
        <f t="shared" si="0"/>
        <v>2549.6748000000002</v>
      </c>
      <c r="H8" s="27">
        <f t="shared" si="1"/>
        <v>338.4</v>
      </c>
    </row>
    <row r="9" spans="1:8" ht="15.75" x14ac:dyDescent="0.2">
      <c r="A9" s="3" t="s">
        <v>66</v>
      </c>
      <c r="B9" s="4" t="s">
        <v>98</v>
      </c>
      <c r="C9" s="3" t="s">
        <v>2</v>
      </c>
      <c r="D9" s="3">
        <v>3</v>
      </c>
      <c r="E9" s="29">
        <f t="shared" si="2"/>
        <v>74.968275000000006</v>
      </c>
      <c r="F9" s="26">
        <v>9.9499999999999993</v>
      </c>
      <c r="G9" s="5">
        <f t="shared" si="0"/>
        <v>224.90482500000002</v>
      </c>
      <c r="H9" s="27">
        <f t="shared" si="1"/>
        <v>29.849999999999998</v>
      </c>
    </row>
    <row r="10" spans="1:8" ht="15.75" x14ac:dyDescent="0.2">
      <c r="A10" s="3" t="s">
        <v>7</v>
      </c>
      <c r="B10" s="4" t="s">
        <v>99</v>
      </c>
      <c r="C10" s="3" t="s">
        <v>2</v>
      </c>
      <c r="D10" s="3">
        <v>2</v>
      </c>
      <c r="E10" s="29">
        <f t="shared" si="2"/>
        <v>67.810500000000005</v>
      </c>
      <c r="F10" s="26">
        <v>9</v>
      </c>
      <c r="G10" s="5">
        <f t="shared" si="0"/>
        <v>135.62100000000001</v>
      </c>
      <c r="H10" s="27">
        <f t="shared" si="1"/>
        <v>18</v>
      </c>
    </row>
    <row r="11" spans="1:8" ht="15.75" x14ac:dyDescent="0.2">
      <c r="A11" s="3" t="s">
        <v>9</v>
      </c>
      <c r="B11" s="4" t="s">
        <v>4</v>
      </c>
      <c r="C11" s="3" t="s">
        <v>5</v>
      </c>
      <c r="D11" s="3">
        <v>100</v>
      </c>
      <c r="E11" s="29">
        <f t="shared" si="2"/>
        <v>7.5345000000000004</v>
      </c>
      <c r="F11" s="26">
        <v>1</v>
      </c>
      <c r="G11" s="5">
        <f t="shared" si="0"/>
        <v>753.45</v>
      </c>
      <c r="H11" s="27">
        <f t="shared" si="1"/>
        <v>100</v>
      </c>
    </row>
    <row r="12" spans="1:8" ht="15.75" x14ac:dyDescent="0.2">
      <c r="A12" s="3" t="s">
        <v>10</v>
      </c>
      <c r="B12" s="4" t="s">
        <v>87</v>
      </c>
      <c r="C12" s="3" t="s">
        <v>2</v>
      </c>
      <c r="D12" s="3">
        <v>10</v>
      </c>
      <c r="E12" s="29">
        <f t="shared" si="2"/>
        <v>39.932850000000002</v>
      </c>
      <c r="F12" s="26">
        <v>5.3</v>
      </c>
      <c r="G12" s="5">
        <f t="shared" si="0"/>
        <v>399.32850000000002</v>
      </c>
      <c r="H12" s="27">
        <f t="shared" si="1"/>
        <v>53</v>
      </c>
    </row>
    <row r="13" spans="1:8" ht="15.75" x14ac:dyDescent="0.2">
      <c r="A13" s="6" t="s">
        <v>11</v>
      </c>
      <c r="B13" s="4" t="s">
        <v>8</v>
      </c>
      <c r="C13" s="3" t="s">
        <v>2</v>
      </c>
      <c r="D13" s="3">
        <v>10</v>
      </c>
      <c r="E13" s="29">
        <f t="shared" si="2"/>
        <v>39.932850000000002</v>
      </c>
      <c r="F13" s="26">
        <v>5.3</v>
      </c>
      <c r="G13" s="5">
        <f t="shared" si="0"/>
        <v>399.32850000000002</v>
      </c>
      <c r="H13" s="27">
        <f t="shared" si="1"/>
        <v>53</v>
      </c>
    </row>
    <row r="14" spans="1:8" ht="15.75" x14ac:dyDescent="0.2">
      <c r="A14" s="3" t="s">
        <v>13</v>
      </c>
      <c r="B14" s="4" t="s">
        <v>83</v>
      </c>
      <c r="C14" s="3" t="s">
        <v>2</v>
      </c>
      <c r="D14" s="3">
        <v>10</v>
      </c>
      <c r="E14" s="29">
        <f t="shared" si="2"/>
        <v>14.31555</v>
      </c>
      <c r="F14" s="26">
        <v>1.9</v>
      </c>
      <c r="G14" s="5">
        <f t="shared" si="0"/>
        <v>143.15549999999999</v>
      </c>
      <c r="H14" s="27">
        <f t="shared" si="1"/>
        <v>19</v>
      </c>
    </row>
    <row r="15" spans="1:8" ht="15.75" x14ac:dyDescent="0.2">
      <c r="A15" s="3" t="s">
        <v>100</v>
      </c>
      <c r="B15" s="4" t="s">
        <v>12</v>
      </c>
      <c r="C15" s="3" t="s">
        <v>2</v>
      </c>
      <c r="D15" s="3">
        <v>50</v>
      </c>
      <c r="E15" s="29">
        <f t="shared" si="2"/>
        <v>10.548299999999999</v>
      </c>
      <c r="F15" s="26">
        <v>1.4</v>
      </c>
      <c r="G15" s="5">
        <f t="shared" si="0"/>
        <v>527.41499999999996</v>
      </c>
      <c r="H15" s="27">
        <f t="shared" si="1"/>
        <v>70</v>
      </c>
    </row>
    <row r="16" spans="1:8" ht="15.75" x14ac:dyDescent="0.2">
      <c r="A16" s="3" t="s">
        <v>101</v>
      </c>
      <c r="B16" s="4" t="s">
        <v>75</v>
      </c>
      <c r="C16" s="3" t="s">
        <v>2</v>
      </c>
      <c r="D16" s="3">
        <v>3</v>
      </c>
      <c r="E16" s="29">
        <f t="shared" si="2"/>
        <v>904.1400000000001</v>
      </c>
      <c r="F16" s="26">
        <v>120</v>
      </c>
      <c r="G16" s="5">
        <f t="shared" si="0"/>
        <v>2712.42</v>
      </c>
      <c r="H16" s="27">
        <f t="shared" si="1"/>
        <v>360</v>
      </c>
    </row>
    <row r="17" spans="1:8" ht="15.75" x14ac:dyDescent="0.2">
      <c r="A17" s="3" t="s">
        <v>14</v>
      </c>
      <c r="B17" s="4" t="s">
        <v>15</v>
      </c>
      <c r="C17" s="3" t="s">
        <v>2</v>
      </c>
      <c r="D17" s="3">
        <v>30</v>
      </c>
      <c r="E17" s="29">
        <f t="shared" si="2"/>
        <v>10.548299999999999</v>
      </c>
      <c r="F17" s="26">
        <v>1.4</v>
      </c>
      <c r="G17" s="5">
        <f t="shared" si="0"/>
        <v>316.44899999999996</v>
      </c>
      <c r="H17" s="27">
        <f t="shared" si="1"/>
        <v>42</v>
      </c>
    </row>
    <row r="18" spans="1:8" ht="15.75" x14ac:dyDescent="0.2">
      <c r="A18" s="3" t="s">
        <v>16</v>
      </c>
      <c r="B18" s="4" t="s">
        <v>97</v>
      </c>
      <c r="C18" s="3" t="s">
        <v>2</v>
      </c>
      <c r="D18" s="3">
        <v>20</v>
      </c>
      <c r="E18" s="29">
        <f t="shared" si="2"/>
        <v>6.0276000000000005</v>
      </c>
      <c r="F18" s="26">
        <v>0.8</v>
      </c>
      <c r="G18" s="5">
        <f t="shared" si="0"/>
        <v>120.55200000000001</v>
      </c>
      <c r="H18" s="27">
        <f t="shared" si="1"/>
        <v>16</v>
      </c>
    </row>
    <row r="19" spans="1:8" ht="15.75" x14ac:dyDescent="0.2">
      <c r="A19" s="3" t="s">
        <v>17</v>
      </c>
      <c r="B19" s="4" t="s">
        <v>78</v>
      </c>
      <c r="C19" s="3" t="s">
        <v>5</v>
      </c>
      <c r="D19" s="3">
        <v>200</v>
      </c>
      <c r="E19" s="29">
        <f t="shared" si="2"/>
        <v>10.548299999999999</v>
      </c>
      <c r="F19" s="26">
        <v>1.4</v>
      </c>
      <c r="G19" s="5">
        <f t="shared" si="0"/>
        <v>2109.66</v>
      </c>
      <c r="H19" s="27">
        <f t="shared" si="1"/>
        <v>280</v>
      </c>
    </row>
    <row r="20" spans="1:8" ht="18.75" x14ac:dyDescent="0.2">
      <c r="A20" s="3" t="s">
        <v>67</v>
      </c>
      <c r="B20" s="4" t="s">
        <v>19</v>
      </c>
      <c r="C20" s="3" t="s">
        <v>5</v>
      </c>
      <c r="D20" s="3">
        <v>300</v>
      </c>
      <c r="E20" s="29">
        <f t="shared" si="2"/>
        <v>7.5345000000000004</v>
      </c>
      <c r="F20" s="26">
        <v>1</v>
      </c>
      <c r="G20" s="5">
        <f t="shared" si="0"/>
        <v>2260.35</v>
      </c>
      <c r="H20" s="27">
        <f t="shared" si="1"/>
        <v>300</v>
      </c>
    </row>
    <row r="21" spans="1:8" ht="15.75" x14ac:dyDescent="0.2">
      <c r="A21" s="3" t="s">
        <v>18</v>
      </c>
      <c r="B21" s="4" t="s">
        <v>85</v>
      </c>
      <c r="C21" s="3" t="s">
        <v>5</v>
      </c>
      <c r="D21" s="3">
        <v>400</v>
      </c>
      <c r="E21" s="29">
        <f t="shared" si="2"/>
        <v>24.863849999999999</v>
      </c>
      <c r="F21" s="26">
        <v>3.3</v>
      </c>
      <c r="G21" s="5">
        <f t="shared" si="0"/>
        <v>9945.5399999999991</v>
      </c>
      <c r="H21" s="27">
        <f t="shared" si="1"/>
        <v>1320</v>
      </c>
    </row>
    <row r="22" spans="1:8" ht="15.75" x14ac:dyDescent="0.2">
      <c r="A22" s="3" t="s">
        <v>68</v>
      </c>
      <c r="B22" s="8" t="s">
        <v>134</v>
      </c>
      <c r="C22" s="7" t="s">
        <v>5</v>
      </c>
      <c r="D22" s="7">
        <v>30</v>
      </c>
      <c r="E22" s="29">
        <f t="shared" si="2"/>
        <v>52.741500000000002</v>
      </c>
      <c r="F22" s="26">
        <v>7</v>
      </c>
      <c r="G22" s="5">
        <f t="shared" si="0"/>
        <v>1582.2450000000001</v>
      </c>
      <c r="H22" s="27">
        <f t="shared" si="1"/>
        <v>210</v>
      </c>
    </row>
    <row r="23" spans="1:8" ht="15.75" x14ac:dyDescent="0.2">
      <c r="A23" s="3" t="s">
        <v>20</v>
      </c>
      <c r="B23" s="8" t="s">
        <v>135</v>
      </c>
      <c r="C23" s="7" t="s">
        <v>5</v>
      </c>
      <c r="D23" s="7">
        <v>30</v>
      </c>
      <c r="E23" s="29">
        <f t="shared" si="2"/>
        <v>21.096599999999999</v>
      </c>
      <c r="F23" s="26">
        <v>2.8</v>
      </c>
      <c r="G23" s="5">
        <f t="shared" si="0"/>
        <v>632.89799999999991</v>
      </c>
      <c r="H23" s="27">
        <f t="shared" si="1"/>
        <v>84</v>
      </c>
    </row>
    <row r="24" spans="1:8" ht="15.75" x14ac:dyDescent="0.2">
      <c r="A24" s="3" t="s">
        <v>21</v>
      </c>
      <c r="B24" s="8" t="s">
        <v>88</v>
      </c>
      <c r="C24" s="7" t="s">
        <v>2</v>
      </c>
      <c r="D24" s="7">
        <v>200</v>
      </c>
      <c r="E24" s="29">
        <f t="shared" si="2"/>
        <v>1.8836250000000001</v>
      </c>
      <c r="F24" s="26">
        <v>0.25</v>
      </c>
      <c r="G24" s="5">
        <f t="shared" si="0"/>
        <v>376.72500000000002</v>
      </c>
      <c r="H24" s="27">
        <f t="shared" si="1"/>
        <v>50</v>
      </c>
    </row>
    <row r="25" spans="1:8" ht="15.75" x14ac:dyDescent="0.2">
      <c r="A25" s="3" t="s">
        <v>22</v>
      </c>
      <c r="B25" s="8" t="s">
        <v>136</v>
      </c>
      <c r="C25" s="7" t="s">
        <v>2</v>
      </c>
      <c r="D25" s="7">
        <v>70</v>
      </c>
      <c r="E25" s="29">
        <f t="shared" si="2"/>
        <v>105.483</v>
      </c>
      <c r="F25" s="26">
        <v>14</v>
      </c>
      <c r="G25" s="5">
        <f t="shared" si="0"/>
        <v>7383.81</v>
      </c>
      <c r="H25" s="27">
        <f t="shared" si="1"/>
        <v>980</v>
      </c>
    </row>
    <row r="26" spans="1:8" ht="15.75" x14ac:dyDescent="0.2">
      <c r="A26" s="3" t="s">
        <v>23</v>
      </c>
      <c r="B26" s="4" t="s">
        <v>144</v>
      </c>
      <c r="C26" s="3" t="s">
        <v>2</v>
      </c>
      <c r="D26" s="3">
        <v>10</v>
      </c>
      <c r="E26" s="29">
        <f t="shared" si="2"/>
        <v>203.4315</v>
      </c>
      <c r="F26" s="26">
        <v>27</v>
      </c>
      <c r="G26" s="5">
        <f t="shared" si="0"/>
        <v>2034.3150000000001</v>
      </c>
      <c r="H26" s="27">
        <f t="shared" si="1"/>
        <v>270</v>
      </c>
    </row>
    <row r="27" spans="1:8" ht="15.75" x14ac:dyDescent="0.2">
      <c r="A27" s="3" t="s">
        <v>24</v>
      </c>
      <c r="B27" s="4" t="s">
        <v>25</v>
      </c>
      <c r="C27" s="3" t="s">
        <v>2</v>
      </c>
      <c r="D27" s="3">
        <v>10</v>
      </c>
      <c r="E27" s="29">
        <f t="shared" si="2"/>
        <v>301.38</v>
      </c>
      <c r="F27" s="26">
        <v>40</v>
      </c>
      <c r="G27" s="5">
        <f t="shared" si="0"/>
        <v>3013.8</v>
      </c>
      <c r="H27" s="27">
        <f t="shared" si="1"/>
        <v>400</v>
      </c>
    </row>
    <row r="28" spans="1:8" ht="15.75" x14ac:dyDescent="0.2">
      <c r="A28" s="3" t="s">
        <v>139</v>
      </c>
      <c r="B28" s="8" t="s">
        <v>81</v>
      </c>
      <c r="C28" s="7" t="s">
        <v>2</v>
      </c>
      <c r="D28" s="7">
        <v>10</v>
      </c>
      <c r="E28" s="29">
        <f t="shared" si="2"/>
        <v>90.037274999999994</v>
      </c>
      <c r="F28" s="26">
        <v>11.95</v>
      </c>
      <c r="G28" s="5">
        <f t="shared" si="0"/>
        <v>900.37275</v>
      </c>
      <c r="H28" s="27">
        <f t="shared" si="1"/>
        <v>119.5</v>
      </c>
    </row>
    <row r="29" spans="1:8" ht="15.75" x14ac:dyDescent="0.2">
      <c r="A29" s="3" t="s">
        <v>140</v>
      </c>
      <c r="B29" s="8" t="s">
        <v>80</v>
      </c>
      <c r="C29" s="7" t="s">
        <v>2</v>
      </c>
      <c r="D29" s="7">
        <v>10</v>
      </c>
      <c r="E29" s="29">
        <f t="shared" si="2"/>
        <v>90.037274999999994</v>
      </c>
      <c r="F29" s="26">
        <v>11.95</v>
      </c>
      <c r="G29" s="5">
        <f t="shared" si="0"/>
        <v>900.37275</v>
      </c>
      <c r="H29" s="27">
        <f t="shared" si="1"/>
        <v>119.5</v>
      </c>
    </row>
    <row r="30" spans="1:8" ht="15.75" x14ac:dyDescent="0.2">
      <c r="A30" s="3" t="s">
        <v>102</v>
      </c>
      <c r="B30" s="8" t="s">
        <v>82</v>
      </c>
      <c r="C30" s="7" t="s">
        <v>2</v>
      </c>
      <c r="D30" s="7">
        <v>6</v>
      </c>
      <c r="E30" s="29">
        <f t="shared" si="2"/>
        <v>128.0865</v>
      </c>
      <c r="F30" s="26">
        <v>17</v>
      </c>
      <c r="G30" s="5">
        <f t="shared" si="0"/>
        <v>768.51900000000001</v>
      </c>
      <c r="H30" s="27">
        <f t="shared" si="1"/>
        <v>102</v>
      </c>
    </row>
    <row r="31" spans="1:8" ht="15.75" x14ac:dyDescent="0.2">
      <c r="A31" s="3" t="s">
        <v>103</v>
      </c>
      <c r="B31" s="4" t="s">
        <v>26</v>
      </c>
      <c r="C31" s="3" t="s">
        <v>2</v>
      </c>
      <c r="D31" s="3">
        <v>20</v>
      </c>
      <c r="E31" s="29">
        <f t="shared" si="2"/>
        <v>19.966425000000001</v>
      </c>
      <c r="F31" s="26">
        <v>2.65</v>
      </c>
      <c r="G31" s="5">
        <f t="shared" si="0"/>
        <v>399.32850000000002</v>
      </c>
      <c r="H31" s="27">
        <f t="shared" si="1"/>
        <v>53</v>
      </c>
    </row>
    <row r="32" spans="1:8" ht="15.75" x14ac:dyDescent="0.2">
      <c r="A32" s="3" t="s">
        <v>104</v>
      </c>
      <c r="B32" s="8" t="s">
        <v>91</v>
      </c>
      <c r="C32" s="7" t="s">
        <v>2</v>
      </c>
      <c r="D32" s="7">
        <v>20</v>
      </c>
      <c r="E32" s="29">
        <f t="shared" si="2"/>
        <v>19.966425000000001</v>
      </c>
      <c r="F32" s="26">
        <v>2.65</v>
      </c>
      <c r="G32" s="5">
        <f t="shared" si="0"/>
        <v>399.32850000000002</v>
      </c>
      <c r="H32" s="27">
        <f t="shared" si="1"/>
        <v>53</v>
      </c>
    </row>
    <row r="33" spans="1:8" ht="15.75" x14ac:dyDescent="0.2">
      <c r="A33" s="3" t="s">
        <v>27</v>
      </c>
      <c r="B33" s="4" t="s">
        <v>30</v>
      </c>
      <c r="C33" s="3" t="s">
        <v>2</v>
      </c>
      <c r="D33" s="3">
        <v>20</v>
      </c>
      <c r="E33" s="29">
        <f t="shared" si="2"/>
        <v>19.966425000000001</v>
      </c>
      <c r="F33" s="26">
        <v>2.65</v>
      </c>
      <c r="G33" s="5">
        <f t="shared" si="0"/>
        <v>399.32850000000002</v>
      </c>
      <c r="H33" s="27">
        <f t="shared" si="1"/>
        <v>53</v>
      </c>
    </row>
    <row r="34" spans="1:8" ht="15.75" x14ac:dyDescent="0.2">
      <c r="A34" s="3" t="s">
        <v>141</v>
      </c>
      <c r="B34" s="4" t="s">
        <v>32</v>
      </c>
      <c r="C34" s="3" t="s">
        <v>2</v>
      </c>
      <c r="D34" s="3">
        <v>30</v>
      </c>
      <c r="E34" s="29">
        <f t="shared" si="2"/>
        <v>19.966425000000001</v>
      </c>
      <c r="F34" s="26">
        <v>2.65</v>
      </c>
      <c r="G34" s="5">
        <f t="shared" si="0"/>
        <v>598.99275</v>
      </c>
      <c r="H34" s="27">
        <f t="shared" si="1"/>
        <v>79.5</v>
      </c>
    </row>
    <row r="35" spans="1:8" ht="15.75" x14ac:dyDescent="0.2">
      <c r="A35" s="3" t="s">
        <v>28</v>
      </c>
      <c r="B35" s="4" t="s">
        <v>33</v>
      </c>
      <c r="C35" s="3" t="s">
        <v>2</v>
      </c>
      <c r="D35" s="3">
        <v>20</v>
      </c>
      <c r="E35" s="29">
        <f t="shared" si="2"/>
        <v>19.966425000000001</v>
      </c>
      <c r="F35" s="26">
        <v>2.65</v>
      </c>
      <c r="G35" s="5">
        <f t="shared" si="0"/>
        <v>399.32850000000002</v>
      </c>
      <c r="H35" s="27">
        <f t="shared" si="1"/>
        <v>53</v>
      </c>
    </row>
    <row r="36" spans="1:8" ht="15.75" x14ac:dyDescent="0.2">
      <c r="A36" s="3" t="s">
        <v>29</v>
      </c>
      <c r="B36" s="4" t="s">
        <v>76</v>
      </c>
      <c r="C36" s="3" t="s">
        <v>74</v>
      </c>
      <c r="D36" s="3">
        <v>200</v>
      </c>
      <c r="E36" s="29">
        <f t="shared" si="2"/>
        <v>16.575900000000001</v>
      </c>
      <c r="F36" s="26">
        <v>2.2000000000000002</v>
      </c>
      <c r="G36" s="5">
        <f t="shared" si="0"/>
        <v>3315.1800000000003</v>
      </c>
      <c r="H36" s="27">
        <f t="shared" si="1"/>
        <v>440.00000000000006</v>
      </c>
    </row>
    <row r="37" spans="1:8" ht="15.75" x14ac:dyDescent="0.2">
      <c r="A37" s="3" t="s">
        <v>105</v>
      </c>
      <c r="B37" s="8" t="s">
        <v>96</v>
      </c>
      <c r="C37" s="7" t="s">
        <v>2</v>
      </c>
      <c r="D37" s="7">
        <v>30</v>
      </c>
      <c r="E37" s="29">
        <f t="shared" si="2"/>
        <v>120.55200000000001</v>
      </c>
      <c r="F37" s="26">
        <v>16</v>
      </c>
      <c r="G37" s="5">
        <f t="shared" si="0"/>
        <v>3616.5600000000004</v>
      </c>
      <c r="H37" s="27">
        <f t="shared" si="1"/>
        <v>480</v>
      </c>
    </row>
    <row r="38" spans="1:8" ht="15.75" x14ac:dyDescent="0.2">
      <c r="A38" s="3" t="s">
        <v>31</v>
      </c>
      <c r="B38" s="4" t="s">
        <v>95</v>
      </c>
      <c r="C38" s="3" t="s">
        <v>2</v>
      </c>
      <c r="D38" s="3">
        <v>200</v>
      </c>
      <c r="E38" s="29">
        <f t="shared" si="2"/>
        <v>85.13985000000001</v>
      </c>
      <c r="F38" s="26">
        <v>11.3</v>
      </c>
      <c r="G38" s="5">
        <f t="shared" ref="G38:G74" si="3">D38*E38</f>
        <v>17027.97</v>
      </c>
      <c r="H38" s="27">
        <f t="shared" ref="H38:H74" si="4">D38*F38</f>
        <v>2260</v>
      </c>
    </row>
    <row r="39" spans="1:8" ht="15.75" x14ac:dyDescent="0.2">
      <c r="A39" s="3" t="s">
        <v>106</v>
      </c>
      <c r="B39" s="4" t="s">
        <v>94</v>
      </c>
      <c r="C39" s="3" t="s">
        <v>2</v>
      </c>
      <c r="D39" s="3">
        <v>200</v>
      </c>
      <c r="E39" s="29">
        <f t="shared" si="2"/>
        <v>45.207000000000001</v>
      </c>
      <c r="F39" s="26">
        <v>6</v>
      </c>
      <c r="G39" s="5">
        <f t="shared" si="3"/>
        <v>9041.4</v>
      </c>
      <c r="H39" s="27">
        <f t="shared" si="4"/>
        <v>1200</v>
      </c>
    </row>
    <row r="40" spans="1:8" ht="15.75" x14ac:dyDescent="0.2">
      <c r="A40" s="3" t="s">
        <v>34</v>
      </c>
      <c r="B40" s="4" t="s">
        <v>73</v>
      </c>
      <c r="C40" s="3" t="s">
        <v>2</v>
      </c>
      <c r="D40" s="3">
        <v>30</v>
      </c>
      <c r="E40" s="29">
        <f t="shared" si="2"/>
        <v>80.619150000000005</v>
      </c>
      <c r="F40" s="26">
        <v>10.7</v>
      </c>
      <c r="G40" s="5">
        <f t="shared" si="3"/>
        <v>2418.5745000000002</v>
      </c>
      <c r="H40" s="27">
        <f t="shared" si="4"/>
        <v>321</v>
      </c>
    </row>
    <row r="41" spans="1:8" ht="15.75" x14ac:dyDescent="0.2">
      <c r="A41" s="3" t="s">
        <v>69</v>
      </c>
      <c r="B41" s="4" t="s">
        <v>84</v>
      </c>
      <c r="C41" s="3" t="s">
        <v>2</v>
      </c>
      <c r="D41" s="3">
        <v>5</v>
      </c>
      <c r="E41" s="29">
        <f t="shared" si="2"/>
        <v>501.04425000000003</v>
      </c>
      <c r="F41" s="26">
        <v>66.5</v>
      </c>
      <c r="G41" s="5">
        <f t="shared" si="3"/>
        <v>2505.2212500000001</v>
      </c>
      <c r="H41" s="27">
        <f t="shared" si="4"/>
        <v>332.5</v>
      </c>
    </row>
    <row r="42" spans="1:8" ht="15.6" customHeight="1" x14ac:dyDescent="0.2">
      <c r="A42" s="3" t="s">
        <v>142</v>
      </c>
      <c r="B42" s="4" t="s">
        <v>40</v>
      </c>
      <c r="C42" s="3" t="s">
        <v>2</v>
      </c>
      <c r="D42" s="3">
        <v>30</v>
      </c>
      <c r="E42" s="29">
        <f t="shared" si="2"/>
        <v>9.7948500000000003</v>
      </c>
      <c r="F42" s="26">
        <v>1.3</v>
      </c>
      <c r="G42" s="5">
        <f t="shared" si="3"/>
        <v>293.84550000000002</v>
      </c>
      <c r="H42" s="27">
        <f t="shared" si="4"/>
        <v>39</v>
      </c>
    </row>
    <row r="43" spans="1:8" ht="17.45" customHeight="1" x14ac:dyDescent="0.2">
      <c r="A43" s="3" t="s">
        <v>35</v>
      </c>
      <c r="B43" s="4" t="s">
        <v>42</v>
      </c>
      <c r="C43" s="3" t="s">
        <v>2</v>
      </c>
      <c r="D43" s="3">
        <v>20</v>
      </c>
      <c r="E43" s="29">
        <f t="shared" si="2"/>
        <v>60.276000000000003</v>
      </c>
      <c r="F43" s="26">
        <v>8</v>
      </c>
      <c r="G43" s="5">
        <f t="shared" si="3"/>
        <v>1205.52</v>
      </c>
      <c r="H43" s="27">
        <f t="shared" si="4"/>
        <v>160</v>
      </c>
    </row>
    <row r="44" spans="1:8" ht="18.75" x14ac:dyDescent="0.2">
      <c r="A44" s="3" t="s">
        <v>36</v>
      </c>
      <c r="B44" s="4" t="s">
        <v>127</v>
      </c>
      <c r="C44" s="3" t="s">
        <v>2</v>
      </c>
      <c r="D44" s="3">
        <v>150</v>
      </c>
      <c r="E44" s="29">
        <f t="shared" si="2"/>
        <v>30.138000000000002</v>
      </c>
      <c r="F44" s="26">
        <v>4</v>
      </c>
      <c r="G44" s="5">
        <f t="shared" si="3"/>
        <v>4520.7</v>
      </c>
      <c r="H44" s="27">
        <f t="shared" si="4"/>
        <v>600</v>
      </c>
    </row>
    <row r="45" spans="1:8" ht="18.75" x14ac:dyDescent="0.2">
      <c r="A45" s="3" t="s">
        <v>107</v>
      </c>
      <c r="B45" s="4" t="s">
        <v>48</v>
      </c>
      <c r="C45" s="3" t="s">
        <v>2</v>
      </c>
      <c r="D45" s="3">
        <v>10</v>
      </c>
      <c r="E45" s="29">
        <f t="shared" si="2"/>
        <v>15.069000000000001</v>
      </c>
      <c r="F45" s="26">
        <v>2</v>
      </c>
      <c r="G45" s="5">
        <f t="shared" si="3"/>
        <v>150.69</v>
      </c>
      <c r="H45" s="27">
        <f t="shared" si="4"/>
        <v>20</v>
      </c>
    </row>
    <row r="46" spans="1:8" ht="15.75" x14ac:dyDescent="0.2">
      <c r="A46" s="3" t="s">
        <v>108</v>
      </c>
      <c r="B46" s="4" t="s">
        <v>49</v>
      </c>
      <c r="C46" s="3" t="s">
        <v>2</v>
      </c>
      <c r="D46" s="3">
        <v>30</v>
      </c>
      <c r="E46" s="29">
        <f t="shared" si="2"/>
        <v>15.069000000000001</v>
      </c>
      <c r="F46" s="26">
        <v>2</v>
      </c>
      <c r="G46" s="5">
        <f t="shared" si="3"/>
        <v>452.07000000000005</v>
      </c>
      <c r="H46" s="27">
        <f t="shared" si="4"/>
        <v>60</v>
      </c>
    </row>
    <row r="47" spans="1:8" ht="15.75" x14ac:dyDescent="0.2">
      <c r="A47" s="3" t="s">
        <v>143</v>
      </c>
      <c r="B47" s="8" t="s">
        <v>90</v>
      </c>
      <c r="C47" s="7" t="s">
        <v>2</v>
      </c>
      <c r="D47" s="7">
        <v>10</v>
      </c>
      <c r="E47" s="29">
        <f t="shared" si="2"/>
        <v>2456.2470000000003</v>
      </c>
      <c r="F47" s="26">
        <v>326</v>
      </c>
      <c r="G47" s="5">
        <f t="shared" si="3"/>
        <v>24562.47</v>
      </c>
      <c r="H47" s="27">
        <f t="shared" si="4"/>
        <v>3260</v>
      </c>
    </row>
    <row r="48" spans="1:8" ht="15.75" x14ac:dyDescent="0.2">
      <c r="A48" s="3" t="s">
        <v>37</v>
      </c>
      <c r="B48" s="4" t="s">
        <v>145</v>
      </c>
      <c r="C48" s="3" t="s">
        <v>2</v>
      </c>
      <c r="D48" s="3">
        <v>23</v>
      </c>
      <c r="E48" s="29">
        <f t="shared" si="2"/>
        <v>2802.8340000000003</v>
      </c>
      <c r="F48" s="26">
        <v>372</v>
      </c>
      <c r="G48" s="5">
        <f t="shared" si="3"/>
        <v>64465.182000000008</v>
      </c>
      <c r="H48" s="27">
        <f t="shared" si="4"/>
        <v>8556</v>
      </c>
    </row>
    <row r="49" spans="1:8" ht="15.75" x14ac:dyDescent="0.2">
      <c r="A49" s="3" t="s">
        <v>38</v>
      </c>
      <c r="B49" s="4" t="s">
        <v>146</v>
      </c>
      <c r="C49" s="3" t="s">
        <v>2</v>
      </c>
      <c r="D49" s="3">
        <v>30</v>
      </c>
      <c r="E49" s="29">
        <f t="shared" si="2"/>
        <v>2102.1255000000001</v>
      </c>
      <c r="F49" s="26">
        <v>279</v>
      </c>
      <c r="G49" s="5">
        <f t="shared" si="3"/>
        <v>63063.764999999999</v>
      </c>
      <c r="H49" s="27">
        <f t="shared" si="4"/>
        <v>8370</v>
      </c>
    </row>
    <row r="50" spans="1:8" ht="15.75" x14ac:dyDescent="0.2">
      <c r="A50" s="3" t="s">
        <v>61</v>
      </c>
      <c r="B50" s="4" t="s">
        <v>147</v>
      </c>
      <c r="C50" s="3" t="s">
        <v>2</v>
      </c>
      <c r="D50" s="3">
        <v>23</v>
      </c>
      <c r="E50" s="29">
        <f t="shared" si="2"/>
        <v>1830.8835000000001</v>
      </c>
      <c r="F50" s="26">
        <v>243</v>
      </c>
      <c r="G50" s="5">
        <f t="shared" si="3"/>
        <v>42110.320500000002</v>
      </c>
      <c r="H50" s="27">
        <f t="shared" si="4"/>
        <v>5589</v>
      </c>
    </row>
    <row r="51" spans="1:8" ht="15.75" x14ac:dyDescent="0.2">
      <c r="A51" s="3" t="s">
        <v>70</v>
      </c>
      <c r="B51" s="4" t="s">
        <v>138</v>
      </c>
      <c r="C51" s="3" t="s">
        <v>2</v>
      </c>
      <c r="D51" s="3">
        <v>13</v>
      </c>
      <c r="E51" s="29">
        <f t="shared" si="2"/>
        <v>5703.6165000000001</v>
      </c>
      <c r="F51" s="26">
        <v>757</v>
      </c>
      <c r="G51" s="5">
        <f t="shared" si="3"/>
        <v>74147.014500000005</v>
      </c>
      <c r="H51" s="27">
        <f t="shared" si="4"/>
        <v>9841</v>
      </c>
    </row>
    <row r="52" spans="1:8" ht="15.75" x14ac:dyDescent="0.2">
      <c r="A52" s="3" t="s">
        <v>39</v>
      </c>
      <c r="B52" s="4" t="s">
        <v>54</v>
      </c>
      <c r="C52" s="3" t="s">
        <v>2</v>
      </c>
      <c r="D52" s="3">
        <v>20</v>
      </c>
      <c r="E52" s="29">
        <f t="shared" si="2"/>
        <v>120.55200000000001</v>
      </c>
      <c r="F52" s="26">
        <v>16</v>
      </c>
      <c r="G52" s="5">
        <f t="shared" si="3"/>
        <v>2411.04</v>
      </c>
      <c r="H52" s="27">
        <f t="shared" si="4"/>
        <v>320</v>
      </c>
    </row>
    <row r="53" spans="1:8" ht="15.75" x14ac:dyDescent="0.2">
      <c r="A53" s="7" t="s">
        <v>41</v>
      </c>
      <c r="B53" s="8" t="s">
        <v>89</v>
      </c>
      <c r="C53" s="7" t="s">
        <v>2</v>
      </c>
      <c r="D53" s="7">
        <v>10</v>
      </c>
      <c r="E53" s="29">
        <f t="shared" si="2"/>
        <v>39.932850000000002</v>
      </c>
      <c r="F53" s="26">
        <v>5.3</v>
      </c>
      <c r="G53" s="5">
        <f t="shared" si="3"/>
        <v>399.32850000000002</v>
      </c>
      <c r="H53" s="27">
        <f t="shared" si="4"/>
        <v>53</v>
      </c>
    </row>
    <row r="54" spans="1:8" ht="15.75" x14ac:dyDescent="0.2">
      <c r="A54" s="7" t="s">
        <v>43</v>
      </c>
      <c r="B54" s="4" t="s">
        <v>57</v>
      </c>
      <c r="C54" s="3" t="s">
        <v>2</v>
      </c>
      <c r="D54" s="3">
        <v>20</v>
      </c>
      <c r="E54" s="29">
        <f t="shared" si="2"/>
        <v>19.966425000000001</v>
      </c>
      <c r="F54" s="26">
        <v>2.65</v>
      </c>
      <c r="G54" s="5">
        <f t="shared" si="3"/>
        <v>399.32850000000002</v>
      </c>
      <c r="H54" s="27">
        <f t="shared" si="4"/>
        <v>53</v>
      </c>
    </row>
    <row r="55" spans="1:8" ht="15.75" x14ac:dyDescent="0.2">
      <c r="A55" s="7" t="s">
        <v>109</v>
      </c>
      <c r="B55" s="4" t="s">
        <v>58</v>
      </c>
      <c r="C55" s="3" t="s">
        <v>2</v>
      </c>
      <c r="D55" s="3">
        <v>20</v>
      </c>
      <c r="E55" s="29">
        <f t="shared" si="2"/>
        <v>19.966425000000001</v>
      </c>
      <c r="F55" s="26">
        <v>2.65</v>
      </c>
      <c r="G55" s="5">
        <f t="shared" si="3"/>
        <v>399.32850000000002</v>
      </c>
      <c r="H55" s="27">
        <f t="shared" si="4"/>
        <v>53</v>
      </c>
    </row>
    <row r="56" spans="1:8" ht="15.75" x14ac:dyDescent="0.2">
      <c r="A56" s="7" t="s">
        <v>44</v>
      </c>
      <c r="B56" s="4" t="s">
        <v>56</v>
      </c>
      <c r="C56" s="3" t="s">
        <v>2</v>
      </c>
      <c r="D56" s="3">
        <v>20</v>
      </c>
      <c r="E56" s="29">
        <f t="shared" si="2"/>
        <v>19.966425000000001</v>
      </c>
      <c r="F56" s="26">
        <v>2.65</v>
      </c>
      <c r="G56" s="5">
        <f t="shared" si="3"/>
        <v>399.32850000000002</v>
      </c>
      <c r="H56" s="27">
        <f t="shared" si="4"/>
        <v>53</v>
      </c>
    </row>
    <row r="57" spans="1:8" ht="15.75" x14ac:dyDescent="0.2">
      <c r="A57" s="7" t="s">
        <v>45</v>
      </c>
      <c r="B57" s="4" t="s">
        <v>55</v>
      </c>
      <c r="C57" s="3" t="s">
        <v>2</v>
      </c>
      <c r="D57" s="3">
        <v>20</v>
      </c>
      <c r="E57" s="29">
        <f t="shared" si="2"/>
        <v>19.966425000000001</v>
      </c>
      <c r="F57" s="26">
        <v>2.65</v>
      </c>
      <c r="G57" s="5">
        <f t="shared" si="3"/>
        <v>399.32850000000002</v>
      </c>
      <c r="H57" s="27">
        <f t="shared" si="4"/>
        <v>53</v>
      </c>
    </row>
    <row r="58" spans="1:8" ht="15.75" x14ac:dyDescent="0.2">
      <c r="A58" s="7" t="s">
        <v>46</v>
      </c>
      <c r="B58" s="4" t="s">
        <v>71</v>
      </c>
      <c r="C58" s="3" t="s">
        <v>74</v>
      </c>
      <c r="D58" s="3">
        <v>10</v>
      </c>
      <c r="E58" s="29">
        <f t="shared" si="2"/>
        <v>19.966425000000001</v>
      </c>
      <c r="F58" s="26">
        <v>2.65</v>
      </c>
      <c r="G58" s="5">
        <f t="shared" si="3"/>
        <v>199.66425000000001</v>
      </c>
      <c r="H58" s="27">
        <f t="shared" si="4"/>
        <v>26.5</v>
      </c>
    </row>
    <row r="59" spans="1:8" ht="15.75" x14ac:dyDescent="0.2">
      <c r="A59" s="7" t="s">
        <v>47</v>
      </c>
      <c r="B59" s="4" t="s">
        <v>59</v>
      </c>
      <c r="C59" s="3" t="s">
        <v>2</v>
      </c>
      <c r="D59" s="3">
        <v>20</v>
      </c>
      <c r="E59" s="29">
        <f t="shared" si="2"/>
        <v>115.27785000000002</v>
      </c>
      <c r="F59" s="26">
        <v>15.3</v>
      </c>
      <c r="G59" s="5">
        <f t="shared" si="3"/>
        <v>2305.5570000000002</v>
      </c>
      <c r="H59" s="27">
        <f t="shared" si="4"/>
        <v>306</v>
      </c>
    </row>
    <row r="60" spans="1:8" ht="15.75" x14ac:dyDescent="0.2">
      <c r="A60" s="7" t="s">
        <v>110</v>
      </c>
      <c r="B60" s="4" t="s">
        <v>77</v>
      </c>
      <c r="C60" s="3" t="s">
        <v>2</v>
      </c>
      <c r="D60" s="3">
        <v>200</v>
      </c>
      <c r="E60" s="29">
        <f t="shared" si="2"/>
        <v>180.07454999999999</v>
      </c>
      <c r="F60" s="26">
        <v>23.9</v>
      </c>
      <c r="G60" s="5">
        <f t="shared" si="3"/>
        <v>36014.909999999996</v>
      </c>
      <c r="H60" s="27">
        <f t="shared" si="4"/>
        <v>4780</v>
      </c>
    </row>
    <row r="61" spans="1:8" ht="15.75" x14ac:dyDescent="0.2">
      <c r="A61" s="7" t="s">
        <v>50</v>
      </c>
      <c r="B61" s="4" t="s">
        <v>93</v>
      </c>
      <c r="C61" s="3" t="s">
        <v>2</v>
      </c>
      <c r="D61" s="3">
        <v>45</v>
      </c>
      <c r="E61" s="29">
        <f t="shared" si="2"/>
        <v>110.00370000000001</v>
      </c>
      <c r="F61" s="26">
        <v>14.6</v>
      </c>
      <c r="G61" s="5">
        <f t="shared" si="3"/>
        <v>4950.1665000000003</v>
      </c>
      <c r="H61" s="27">
        <f t="shared" si="4"/>
        <v>657</v>
      </c>
    </row>
    <row r="62" spans="1:8" ht="15.75" x14ac:dyDescent="0.2">
      <c r="A62" s="7" t="s">
        <v>51</v>
      </c>
      <c r="B62" s="4" t="s">
        <v>92</v>
      </c>
      <c r="C62" s="3" t="s">
        <v>2</v>
      </c>
      <c r="D62" s="3">
        <v>30</v>
      </c>
      <c r="E62" s="29">
        <f t="shared" si="2"/>
        <v>200.41770000000002</v>
      </c>
      <c r="F62" s="26">
        <v>26.6</v>
      </c>
      <c r="G62" s="5">
        <f t="shared" si="3"/>
        <v>6012.5310000000009</v>
      </c>
      <c r="H62" s="27">
        <f t="shared" si="4"/>
        <v>798</v>
      </c>
    </row>
    <row r="63" spans="1:8" ht="15.75" x14ac:dyDescent="0.2">
      <c r="A63" s="7" t="s">
        <v>52</v>
      </c>
      <c r="B63" s="4" t="s">
        <v>60</v>
      </c>
      <c r="C63" s="3" t="s">
        <v>2</v>
      </c>
      <c r="D63" s="3">
        <v>3</v>
      </c>
      <c r="E63" s="29">
        <f t="shared" si="2"/>
        <v>145.41585000000001</v>
      </c>
      <c r="F63" s="26">
        <v>19.3</v>
      </c>
      <c r="G63" s="5">
        <f t="shared" si="3"/>
        <v>436.24755000000005</v>
      </c>
      <c r="H63" s="27">
        <f t="shared" si="4"/>
        <v>57.900000000000006</v>
      </c>
    </row>
    <row r="64" spans="1:8" ht="15.75" x14ac:dyDescent="0.2">
      <c r="A64" s="7" t="s">
        <v>53</v>
      </c>
      <c r="B64" s="8" t="s">
        <v>112</v>
      </c>
      <c r="C64" s="7" t="s">
        <v>5</v>
      </c>
      <c r="D64" s="7">
        <v>150</v>
      </c>
      <c r="E64" s="29">
        <f t="shared" si="2"/>
        <v>10.171575000000001</v>
      </c>
      <c r="F64" s="26">
        <v>1.35</v>
      </c>
      <c r="G64" s="5">
        <f t="shared" si="3"/>
        <v>1525.7362500000002</v>
      </c>
      <c r="H64" s="27">
        <f t="shared" si="4"/>
        <v>202.5</v>
      </c>
    </row>
    <row r="65" spans="1:8" ht="15.75" x14ac:dyDescent="0.2">
      <c r="A65" s="7" t="s">
        <v>111</v>
      </c>
      <c r="B65" s="8" t="s">
        <v>113</v>
      </c>
      <c r="C65" s="7" t="s">
        <v>2</v>
      </c>
      <c r="D65" s="7">
        <v>21</v>
      </c>
      <c r="E65" s="29">
        <f t="shared" si="2"/>
        <v>1249.9735500000002</v>
      </c>
      <c r="F65" s="26">
        <v>165.9</v>
      </c>
      <c r="G65" s="5">
        <f t="shared" si="3"/>
        <v>26249.444550000004</v>
      </c>
      <c r="H65" s="27">
        <f t="shared" si="4"/>
        <v>3483.9</v>
      </c>
    </row>
    <row r="66" spans="1:8" ht="15.75" x14ac:dyDescent="0.2">
      <c r="A66" s="7" t="s">
        <v>72</v>
      </c>
      <c r="B66" s="8" t="s">
        <v>114</v>
      </c>
      <c r="C66" s="7" t="s">
        <v>2</v>
      </c>
      <c r="D66" s="7">
        <v>21</v>
      </c>
      <c r="E66" s="29">
        <f t="shared" si="2"/>
        <v>50.104425000000006</v>
      </c>
      <c r="F66" s="26">
        <v>6.65</v>
      </c>
      <c r="G66" s="5">
        <f t="shared" si="3"/>
        <v>1052.1929250000001</v>
      </c>
      <c r="H66" s="27">
        <f t="shared" si="4"/>
        <v>139.65</v>
      </c>
    </row>
    <row r="67" spans="1:8" ht="15.75" x14ac:dyDescent="0.2">
      <c r="A67" s="7" t="s">
        <v>152</v>
      </c>
      <c r="B67" s="8" t="s">
        <v>116</v>
      </c>
      <c r="C67" s="7" t="s">
        <v>2</v>
      </c>
      <c r="D67" s="7">
        <v>21</v>
      </c>
      <c r="E67" s="29">
        <f t="shared" si="2"/>
        <v>250.14540000000002</v>
      </c>
      <c r="F67" s="26">
        <v>33.200000000000003</v>
      </c>
      <c r="G67" s="5">
        <f t="shared" si="3"/>
        <v>5253.0534000000007</v>
      </c>
      <c r="H67" s="27">
        <f t="shared" si="4"/>
        <v>697.2</v>
      </c>
    </row>
    <row r="68" spans="1:8" ht="15.75" x14ac:dyDescent="0.2">
      <c r="A68" s="7" t="s">
        <v>153</v>
      </c>
      <c r="B68" s="8" t="s">
        <v>118</v>
      </c>
      <c r="C68" s="7" t="s">
        <v>2</v>
      </c>
      <c r="D68" s="7">
        <v>20</v>
      </c>
      <c r="E68" s="29">
        <f t="shared" si="2"/>
        <v>180.07454999999999</v>
      </c>
      <c r="F68" s="26">
        <v>23.9</v>
      </c>
      <c r="G68" s="5">
        <f t="shared" si="3"/>
        <v>3601.491</v>
      </c>
      <c r="H68" s="27">
        <f t="shared" si="4"/>
        <v>478</v>
      </c>
    </row>
    <row r="69" spans="1:8" ht="15.75" x14ac:dyDescent="0.2">
      <c r="A69" s="7" t="s">
        <v>154</v>
      </c>
      <c r="B69" s="8" t="s">
        <v>120</v>
      </c>
      <c r="C69" s="7" t="s">
        <v>5</v>
      </c>
      <c r="D69" s="7">
        <v>400</v>
      </c>
      <c r="E69" s="29">
        <f t="shared" si="2"/>
        <v>15.069000000000001</v>
      </c>
      <c r="F69" s="26">
        <v>2</v>
      </c>
      <c r="G69" s="5">
        <f t="shared" si="3"/>
        <v>6027.6</v>
      </c>
      <c r="H69" s="27">
        <f t="shared" si="4"/>
        <v>800</v>
      </c>
    </row>
    <row r="70" spans="1:8" ht="15.75" x14ac:dyDescent="0.2">
      <c r="A70" s="7" t="s">
        <v>155</v>
      </c>
      <c r="B70" s="8" t="s">
        <v>121</v>
      </c>
      <c r="C70" s="7" t="s">
        <v>2</v>
      </c>
      <c r="D70" s="7">
        <v>88</v>
      </c>
      <c r="E70" s="29">
        <f t="shared" si="2"/>
        <v>200.41770000000002</v>
      </c>
      <c r="F70" s="26">
        <v>26.6</v>
      </c>
      <c r="G70" s="5">
        <f t="shared" si="3"/>
        <v>17636.757600000001</v>
      </c>
      <c r="H70" s="27">
        <f t="shared" si="4"/>
        <v>2340.8000000000002</v>
      </c>
    </row>
    <row r="71" spans="1:8" ht="15.75" x14ac:dyDescent="0.2">
      <c r="A71" s="7" t="s">
        <v>156</v>
      </c>
      <c r="B71" s="8" t="s">
        <v>122</v>
      </c>
      <c r="C71" s="7" t="s">
        <v>2</v>
      </c>
      <c r="D71" s="7">
        <v>280</v>
      </c>
      <c r="E71" s="29">
        <f t="shared" ref="E71:E74" si="5">F71*7.5345</f>
        <v>70.070850000000007</v>
      </c>
      <c r="F71" s="26">
        <v>9.3000000000000007</v>
      </c>
      <c r="G71" s="5">
        <f t="shared" si="3"/>
        <v>19619.838000000003</v>
      </c>
      <c r="H71" s="27">
        <f t="shared" si="4"/>
        <v>2604</v>
      </c>
    </row>
    <row r="72" spans="1:8" ht="15.75" x14ac:dyDescent="0.2">
      <c r="A72" s="7" t="s">
        <v>115</v>
      </c>
      <c r="B72" s="8" t="s">
        <v>123</v>
      </c>
      <c r="C72" s="7" t="s">
        <v>2</v>
      </c>
      <c r="D72" s="7">
        <v>233</v>
      </c>
      <c r="E72" s="29">
        <f t="shared" si="5"/>
        <v>60.276000000000003</v>
      </c>
      <c r="F72" s="26">
        <v>8</v>
      </c>
      <c r="G72" s="5">
        <f t="shared" si="3"/>
        <v>14044.308000000001</v>
      </c>
      <c r="H72" s="27">
        <f t="shared" si="4"/>
        <v>1864</v>
      </c>
    </row>
    <row r="73" spans="1:8" ht="15.75" x14ac:dyDescent="0.2">
      <c r="A73" s="7" t="s">
        <v>117</v>
      </c>
      <c r="B73" s="8" t="s">
        <v>124</v>
      </c>
      <c r="C73" s="14" t="s">
        <v>2</v>
      </c>
      <c r="D73" s="2">
        <v>20</v>
      </c>
      <c r="E73" s="29">
        <f t="shared" si="5"/>
        <v>39.932850000000002</v>
      </c>
      <c r="F73" s="26">
        <v>5.3</v>
      </c>
      <c r="G73" s="5">
        <f t="shared" si="3"/>
        <v>798.65700000000004</v>
      </c>
      <c r="H73" s="27">
        <f t="shared" si="4"/>
        <v>106</v>
      </c>
    </row>
    <row r="74" spans="1:8" ht="15.75" x14ac:dyDescent="0.2">
      <c r="A74" s="7" t="s">
        <v>119</v>
      </c>
      <c r="B74" s="16" t="s">
        <v>125</v>
      </c>
      <c r="C74" s="15" t="s">
        <v>126</v>
      </c>
      <c r="D74" s="17">
        <v>400</v>
      </c>
      <c r="E74" s="29">
        <f t="shared" si="5"/>
        <v>301.38</v>
      </c>
      <c r="F74" s="26">
        <v>40</v>
      </c>
      <c r="G74" s="5">
        <f t="shared" si="3"/>
        <v>120552</v>
      </c>
      <c r="H74" s="27">
        <f t="shared" si="4"/>
        <v>16000</v>
      </c>
    </row>
    <row r="75" spans="1:8" ht="15.75" x14ac:dyDescent="0.2">
      <c r="A75" s="15"/>
      <c r="B75" s="18" t="s">
        <v>128</v>
      </c>
      <c r="C75" s="19"/>
      <c r="D75" s="19"/>
      <c r="E75" s="20"/>
      <c r="F75" s="20"/>
      <c r="G75" s="21">
        <f>SUM(G6:G74)</f>
        <v>634440.3121499999</v>
      </c>
      <c r="H75" s="28">
        <f>SUM(H6:H74)</f>
        <v>84204.700000000012</v>
      </c>
    </row>
    <row r="76" spans="1:8" ht="15.75" x14ac:dyDescent="0.2">
      <c r="A76" s="34"/>
      <c r="B76" s="22" t="s">
        <v>129</v>
      </c>
      <c r="C76" s="10"/>
      <c r="D76" s="10"/>
      <c r="E76" s="10"/>
      <c r="F76" s="13"/>
      <c r="G76" s="25">
        <f>G75*0.25</f>
        <v>158610.07803749997</v>
      </c>
      <c r="H76" s="30">
        <f>H75*0.25</f>
        <v>21051.175000000003</v>
      </c>
    </row>
    <row r="77" spans="1:8" ht="15.75" x14ac:dyDescent="0.2">
      <c r="A77" s="35"/>
      <c r="B77" s="33" t="s">
        <v>130</v>
      </c>
      <c r="C77" s="9"/>
      <c r="D77" s="9"/>
      <c r="E77" s="9"/>
      <c r="F77" s="23"/>
      <c r="G77" s="24">
        <f>SUM(G75:G76)</f>
        <v>793050.39018749981</v>
      </c>
      <c r="H77" s="31">
        <f>SUM(H75:H76)</f>
        <v>105255.87500000001</v>
      </c>
    </row>
    <row r="78" spans="1:8" x14ac:dyDescent="0.2">
      <c r="F78" s="12"/>
      <c r="G78" s="12"/>
    </row>
    <row r="79" spans="1:8" x14ac:dyDescent="0.2">
      <c r="F79" s="12"/>
      <c r="G79" s="12"/>
    </row>
    <row r="80" spans="1:8" x14ac:dyDescent="0.2">
      <c r="D80" s="11" t="s">
        <v>131</v>
      </c>
      <c r="E80" s="11"/>
      <c r="F80" s="12"/>
      <c r="G80" s="12"/>
    </row>
    <row r="81" spans="4:7" x14ac:dyDescent="0.2">
      <c r="D81" s="11" t="s">
        <v>132</v>
      </c>
      <c r="E81" s="11"/>
      <c r="F81" s="12"/>
      <c r="G81" s="12"/>
    </row>
    <row r="82" spans="4:7" x14ac:dyDescent="0.2">
      <c r="D82" s="11" t="s">
        <v>133</v>
      </c>
      <c r="E82" s="11"/>
    </row>
  </sheetData>
  <sortState ref="B6:E63">
    <sortCondition ref="B6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</dc:creator>
  <cp:lastModifiedBy>User</cp:lastModifiedBy>
  <cp:lastPrinted>2022-10-26T08:46:32Z</cp:lastPrinted>
  <dcterms:created xsi:type="dcterms:W3CDTF">2014-05-23T10:01:56Z</dcterms:created>
  <dcterms:modified xsi:type="dcterms:W3CDTF">2022-12-13T11:57:32Z</dcterms:modified>
</cp:coreProperties>
</file>